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2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GoogleDrive/Mój dysk/#1_Kobieta i Pieniądze/16_KLIENCI/NETTO/1 tydzień/"/>
    </mc:Choice>
  </mc:AlternateContent>
  <xr:revisionPtr revIDLastSave="0" documentId="13_ncr:1_{2873DF4E-A2DA-0941-B4A6-16139C2230BC}" xr6:coauthVersionLast="47" xr6:coauthVersionMax="47" xr10:uidLastSave="{00000000-0000-0000-0000-000000000000}"/>
  <bookViews>
    <workbookView xWindow="0" yWindow="460" windowWidth="28800" windowHeight="16640" tabRatio="550" xr2:uid="{00000000-000D-0000-FFFF-FFFF00000000}"/>
  </bookViews>
  <sheets>
    <sheet name="Bieżący miesiąc" sheetId="1" r:id="rId1"/>
    <sheet name="Dane wykresu" sheetId="2" state="hidden" r:id="rId2"/>
  </sheets>
  <definedNames>
    <definedName name="Łączne_oszczędności_miesięczne">'Bieżący miesiąc'!$F$12</definedName>
    <definedName name="Łączne_wydatki_miesięczne">'Bieżący miesiąc'!$F$9</definedName>
    <definedName name="Łączny_przychód_miesięczny">'Bieżący miesiąc'!$F$6</definedName>
    <definedName name="_xlnm.Print_Titles" localSheetId="0">'Bieżący miesiąc'!$19:$20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6" i="1" l="1"/>
  <c r="C27" i="1" l="1"/>
  <c r="C29" i="1"/>
  <c r="F12" i="1"/>
  <c r="K22" i="1" s="1"/>
  <c r="B6" i="2"/>
  <c r="C30" i="1"/>
  <c r="C28" i="1"/>
  <c r="B5" i="2"/>
  <c r="B4" i="2" s="1"/>
  <c r="K25" i="1" l="1"/>
  <c r="K32" i="1" s="1"/>
  <c r="K29" i="1"/>
  <c r="K24" i="1"/>
  <c r="K31" i="1" s="1"/>
  <c r="K23" i="1"/>
  <c r="K30" i="1" s="1"/>
</calcChain>
</file>

<file path=xl/sharedStrings.xml><?xml version="1.0" encoding="utf-8"?>
<sst xmlns="http://schemas.openxmlformats.org/spreadsheetml/2006/main" count="85" uniqueCount="46">
  <si>
    <t>POZYCJA</t>
  </si>
  <si>
    <t>Źródło przychodu 1</t>
  </si>
  <si>
    <t>Źródło przychodu 2</t>
  </si>
  <si>
    <t>Inne</t>
  </si>
  <si>
    <t>KWOTA</t>
  </si>
  <si>
    <t>Czynsz/kredyt hipoteczny</t>
  </si>
  <si>
    <t>Prąd</t>
  </si>
  <si>
    <t>Gaz</t>
  </si>
  <si>
    <t>Podsumowanie</t>
  </si>
  <si>
    <t>ŁĄCZNY PRZYCHÓD MIESIĘCZNY</t>
  </si>
  <si>
    <t>ŁĄCZNE WYDATKI MIESIĘCZNE</t>
  </si>
  <si>
    <t xml:space="preserve"> </t>
  </si>
  <si>
    <t>DANE WYKRESU</t>
  </si>
  <si>
    <t>Budżet domowy</t>
  </si>
  <si>
    <t>Życie</t>
  </si>
  <si>
    <t>Duże wydatki</t>
  </si>
  <si>
    <t>Przyjemności</t>
  </si>
  <si>
    <t>1. Wpisz swoje miesięczne przychody: samodzielne lub wspólne</t>
  </si>
  <si>
    <t>2. Sprawdź na budżetach, jakimi środkami będziesz dysponować przez miesiąc</t>
  </si>
  <si>
    <t>BUDŻET</t>
  </si>
  <si>
    <t>1. Przychód miesięczny</t>
  </si>
  <si>
    <t>2. Podział przychodu na budżety</t>
  </si>
  <si>
    <t>3. Wydatki miesięczne</t>
  </si>
  <si>
    <t>Zakupy spożywcze</t>
  </si>
  <si>
    <t>Rata za samochód</t>
  </si>
  <si>
    <t>Benzyna</t>
  </si>
  <si>
    <t>Kosmetyczka</t>
  </si>
  <si>
    <t>Rata za komputer</t>
  </si>
  <si>
    <t>Wyjście do kina</t>
  </si>
  <si>
    <t>Bilet PKP</t>
  </si>
  <si>
    <t>Zakupy w piekarni</t>
  </si>
  <si>
    <t>Prezent dla mamy</t>
  </si>
  <si>
    <t>Zakup fotela</t>
  </si>
  <si>
    <t>ŁĄCZNE MIESIĘCZNE OSZCZĘDNOŚCI</t>
  </si>
  <si>
    <t>Polisa ubezpieczeniowa</t>
  </si>
  <si>
    <t>3. Zapisuj poniesione wydatki i oznaczaj źródłowy budżet</t>
  </si>
  <si>
    <t>Budżet domowy. Instrukcja:</t>
  </si>
  <si>
    <t>Książka</t>
  </si>
  <si>
    <t>4. W którym budżecie pomieścisz wydatki świąteczne?</t>
  </si>
  <si>
    <t>Bezpieczeństwo</t>
  </si>
  <si>
    <t>Abonament telefoniczny</t>
  </si>
  <si>
    <t>4. Tyle realnie wydano</t>
  </si>
  <si>
    <t>5. Odchylenie od planu</t>
  </si>
  <si>
    <t>I. PLANOWANIE</t>
  </si>
  <si>
    <t>II. PONIESIONE WYDATKI</t>
  </si>
  <si>
    <t>III. REALIZACJA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</si>
</sst>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 * #,##0.00_)\ &quot;zł&quot;_ ;_ * \(#,##0.00\)\ &quot;zł&quot;_ ;_ * &quot;-&quot;??_)\ &quot;zł&quot;_ ;_ @_ "/>
    <numFmt numFmtId="164" formatCode="&quot;£&quot;#,##0"/>
    <numFmt numFmtId="165" formatCode="&quot;£&quot;#,##0.00"/>
    <numFmt numFmtId="166" formatCode="#,##0\ &quot;zł&quot;"/>
    <numFmt numFmtId="167" formatCode="#,##0.00\ &quot;zł&quot;"/>
  </numFmts>
  <fonts count="14" x14ac:knownFonts="1">
    <font>
      <sz val="10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10"/>
      <color theme="2" tint="-9.9978637043366805E-2"/>
      <name val="Century Gothic"/>
      <family val="2"/>
      <scheme val="minor"/>
    </font>
    <font>
      <sz val="24"/>
      <color theme="3" tint="0.24994659260841701"/>
      <name val="Century Gothic"/>
      <family val="2"/>
      <scheme val="minor"/>
    </font>
    <font>
      <sz val="10"/>
      <color theme="4"/>
      <name val="Tahoma"/>
      <family val="2"/>
      <scheme val="maj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6"/>
      <name val="Century Gothic"/>
      <family val="3"/>
      <charset val="128"/>
      <scheme val="minor"/>
    </font>
    <font>
      <sz val="10"/>
      <color theme="3" tint="0.24994659260841701"/>
      <name val="Century Gothic"/>
      <family val="2"/>
      <scheme val="minor"/>
    </font>
    <font>
      <b/>
      <sz val="13"/>
      <color theme="3" tint="0.24994659260841701"/>
      <name val="Tahoma"/>
      <family val="2"/>
      <scheme val="major"/>
    </font>
    <font>
      <sz val="10"/>
      <color theme="3" tint="0.24994659260841701"/>
      <name val="Century Gothic"/>
      <family val="1"/>
      <scheme val="minor"/>
    </font>
    <font>
      <sz val="10"/>
      <color rgb="FFC00000"/>
      <name val="Tahoma"/>
      <family val="2"/>
      <scheme val="major"/>
    </font>
    <font>
      <b/>
      <sz val="10"/>
      <color theme="3" tint="0.24994659260841701"/>
      <name val="Century Gothic"/>
      <family val="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</borders>
  <cellStyleXfs count="7">
    <xf numFmtId="0" fontId="0" fillId="3" borderId="0"/>
    <xf numFmtId="0" fontId="5" fillId="2" borderId="0" applyNumberFormat="0" applyBorder="0" applyProtection="0">
      <alignment horizontal="left" vertical="center"/>
    </xf>
    <xf numFmtId="0" fontId="6" fillId="3" borderId="0" applyNumberFormat="0" applyProtection="0">
      <alignment horizontal="left"/>
    </xf>
    <xf numFmtId="0" fontId="4" fillId="3" borderId="1" applyNumberFormat="0" applyAlignment="0" applyProtection="0"/>
    <xf numFmtId="164" fontId="3" fillId="3" borderId="0" applyAlignment="0" applyProtection="0"/>
    <xf numFmtId="0" fontId="1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45">
    <xf numFmtId="0" fontId="0" fillId="3" borderId="0" xfId="0"/>
    <xf numFmtId="9" fontId="7" fillId="3" borderId="0" xfId="0" applyNumberFormat="1" applyFont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5" fillId="4" borderId="0" xfId="1" applyFill="1" applyBorder="1">
      <alignment horizontal="left" vertical="center"/>
    </xf>
    <xf numFmtId="9" fontId="0" fillId="4" borderId="0" xfId="0" applyNumberFormat="1" applyFont="1" applyFill="1" applyAlignment="1">
      <alignment vertical="center"/>
    </xf>
    <xf numFmtId="0" fontId="0" fillId="4" borderId="0" xfId="0" applyFont="1" applyFill="1" applyAlignment="1">
      <alignment horizontal="left"/>
    </xf>
    <xf numFmtId="0" fontId="6" fillId="4" borderId="0" xfId="2" applyFill="1">
      <alignment horizontal="left"/>
    </xf>
    <xf numFmtId="0" fontId="2" fillId="4" borderId="0" xfId="0" applyFont="1" applyFill="1" applyAlignment="1">
      <alignment horizontal="left" vertical="center"/>
    </xf>
    <xf numFmtId="0" fontId="0" fillId="4" borderId="0" xfId="0" applyFont="1" applyFill="1"/>
    <xf numFmtId="165" fontId="2" fillId="4" borderId="0" xfId="0" applyNumberFormat="1" applyFont="1" applyFill="1" applyAlignment="1">
      <alignment horizontal="left" vertical="center"/>
    </xf>
    <xf numFmtId="0" fontId="0" fillId="4" borderId="0" xfId="0" applyFill="1"/>
    <xf numFmtId="167" fontId="0" fillId="4" borderId="0" xfId="0" applyNumberFormat="1" applyFont="1" applyFill="1" applyAlignment="1">
      <alignment horizontal="left" vertical="center"/>
    </xf>
    <xf numFmtId="14" fontId="0" fillId="4" borderId="0" xfId="0" applyNumberFormat="1" applyFont="1" applyFill="1" applyAlignment="1">
      <alignment horizontal="left"/>
    </xf>
    <xf numFmtId="167" fontId="0" fillId="4" borderId="0" xfId="0" applyNumberFormat="1" applyFont="1" applyFill="1" applyAlignment="1">
      <alignment horizontal="left"/>
    </xf>
    <xf numFmtId="0" fontId="10" fillId="4" borderId="0" xfId="2" applyFont="1" applyFill="1">
      <alignment horizontal="left"/>
    </xf>
    <xf numFmtId="0" fontId="11" fillId="4" borderId="0" xfId="0" applyFont="1" applyFill="1" applyAlignment="1">
      <alignment horizontal="left" vertical="center"/>
    </xf>
    <xf numFmtId="167" fontId="11" fillId="4" borderId="0" xfId="0" applyNumberFormat="1" applyFont="1" applyFill="1" applyAlignment="1">
      <alignment horizontal="left" vertical="center"/>
    </xf>
    <xf numFmtId="0" fontId="12" fillId="4" borderId="1" xfId="3" applyFont="1" applyFill="1" applyAlignment="1">
      <alignment horizontal="left" vertical="center"/>
    </xf>
    <xf numFmtId="0" fontId="12" fillId="4" borderId="1" xfId="3" applyFont="1" applyFill="1" applyAlignment="1"/>
    <xf numFmtId="166" fontId="3" fillId="4" borderId="0" xfId="4" applyNumberFormat="1" applyFill="1" applyAlignment="1">
      <alignment horizontal="left" vertical="top"/>
    </xf>
    <xf numFmtId="0" fontId="12" fillId="4" borderId="0" xfId="3" applyFont="1" applyFill="1" applyBorder="1" applyAlignment="1"/>
    <xf numFmtId="0" fontId="0" fillId="4" borderId="0" xfId="0" applyFont="1" applyFill="1" applyAlignment="1">
      <alignment horizontal="left" vertical="center"/>
    </xf>
    <xf numFmtId="0" fontId="6" fillId="4" borderId="0" xfId="2" applyFill="1" applyAlignment="1">
      <alignment horizontal="left" vertical="top"/>
    </xf>
    <xf numFmtId="0" fontId="0" fillId="4" borderId="0" xfId="0" applyFont="1" applyFill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0" fillId="5" borderId="0" xfId="0" applyFont="1" applyFill="1" applyAlignment="1">
      <alignment horizontal="left" vertical="center"/>
    </xf>
    <xf numFmtId="0" fontId="10" fillId="5" borderId="0" xfId="2" applyFont="1" applyFill="1">
      <alignment horizontal="left"/>
    </xf>
    <xf numFmtId="0" fontId="6" fillId="5" borderId="0" xfId="2" applyFill="1">
      <alignment horizontal="left"/>
    </xf>
    <xf numFmtId="0" fontId="12" fillId="5" borderId="1" xfId="3" applyFont="1" applyFill="1" applyAlignment="1">
      <alignment horizontal="left" vertical="center"/>
    </xf>
    <xf numFmtId="167" fontId="0" fillId="5" borderId="0" xfId="0" applyNumberFormat="1" applyFont="1" applyFill="1" applyAlignment="1">
      <alignment horizontal="left" vertical="center"/>
    </xf>
    <xf numFmtId="0" fontId="11" fillId="5" borderId="0" xfId="0" applyFont="1" applyFill="1" applyAlignment="1">
      <alignment horizontal="left" vertical="center"/>
    </xf>
    <xf numFmtId="167" fontId="11" fillId="5" borderId="0" xfId="0" applyNumberFormat="1" applyFont="1" applyFill="1" applyAlignment="1">
      <alignment horizontal="left" vertical="center"/>
    </xf>
    <xf numFmtId="0" fontId="0" fillId="5" borderId="0" xfId="0" applyFont="1" applyFill="1" applyBorder="1" applyAlignment="1">
      <alignment horizontal="left" vertical="center"/>
    </xf>
    <xf numFmtId="167" fontId="0" fillId="5" borderId="0" xfId="0" applyNumberFormat="1" applyFont="1" applyFill="1" applyBorder="1" applyAlignment="1">
      <alignment horizontal="left" vertical="center"/>
    </xf>
    <xf numFmtId="0" fontId="0" fillId="5" borderId="0" xfId="0" applyFont="1" applyFill="1" applyAlignment="1">
      <alignment horizontal="left"/>
    </xf>
    <xf numFmtId="167" fontId="0" fillId="5" borderId="0" xfId="0" applyNumberFormat="1" applyFont="1" applyFill="1" applyAlignment="1">
      <alignment horizontal="left"/>
    </xf>
    <xf numFmtId="0" fontId="0" fillId="5" borderId="0" xfId="0" applyFill="1"/>
    <xf numFmtId="167" fontId="0" fillId="5" borderId="0" xfId="0" applyNumberFormat="1" applyFont="1" applyFill="1" applyAlignment="1">
      <alignment horizontal="right" vertical="center"/>
    </xf>
    <xf numFmtId="44" fontId="0" fillId="5" borderId="0" xfId="6" applyFont="1" applyFill="1" applyAlignment="1">
      <alignment horizontal="left"/>
    </xf>
    <xf numFmtId="14" fontId="0" fillId="5" borderId="0" xfId="0" applyNumberFormat="1" applyFont="1" applyFill="1" applyAlignment="1">
      <alignment horizontal="left"/>
    </xf>
    <xf numFmtId="167" fontId="13" fillId="5" borderId="0" xfId="0" applyNumberFormat="1" applyFont="1" applyFill="1" applyAlignment="1">
      <alignment horizontal="right" vertical="center"/>
    </xf>
    <xf numFmtId="9" fontId="0" fillId="6" borderId="0" xfId="0" applyNumberFormat="1" applyFont="1" applyFill="1" applyAlignment="1">
      <alignment horizontal="center" vertical="center"/>
    </xf>
    <xf numFmtId="9" fontId="13" fillId="6" borderId="0" xfId="0" applyNumberFormat="1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</cellXfs>
  <cellStyles count="7"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ormalny" xfId="0" builtinId="0" customBuiltin="1"/>
    <cellStyle name="Tytuł" xfId="1" builtinId="15" customBuiltin="1"/>
    <cellStyle name="Walutowy" xfId="6" builtinId="4"/>
  </cellStyles>
  <dxfs count="25">
    <dxf>
      <font>
        <color theme="7" tint="-0.24994659260841701"/>
      </font>
    </dxf>
    <dxf>
      <font>
        <name val="Century Gothic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C00000"/>
        <name val="Tahoma"/>
        <family val="2"/>
        <scheme val="major"/>
      </font>
      <fill>
        <patternFill patternType="solid">
          <fgColor indexed="64"/>
          <bgColor theme="0" tint="-4.9989318521683403E-2"/>
        </patternFill>
      </fill>
    </dxf>
    <dxf>
      <font>
        <b/>
        <name val="Century Gothic"/>
        <family val="1"/>
        <scheme val="minor"/>
      </font>
      <numFmt numFmtId="167" formatCode="#,##0.00\ &quot;zł&quot;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name val="Century Gothic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C00000"/>
        <name val="Tahoma"/>
        <family val="2"/>
        <scheme val="major"/>
      </font>
      <fill>
        <patternFill patternType="solid">
          <fgColor indexed="64"/>
          <bgColor theme="0" tint="-4.9989318521683403E-2"/>
        </patternFill>
      </fill>
    </dxf>
    <dxf>
      <font>
        <name val="Century Gothic"/>
        <scheme val="minor"/>
      </font>
      <numFmt numFmtId="167" formatCode="#,##0.00\ &quot;zł&quot;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C00000"/>
        <name val="Tahoma"/>
        <family val="2"/>
        <scheme val="major"/>
      </font>
      <fill>
        <patternFill patternType="solid">
          <fgColor indexed="64"/>
          <bgColor theme="0" tint="-4.9989318521683403E-2"/>
        </patternFill>
      </fill>
    </dxf>
    <dxf>
      <font>
        <name val="Century Gothic"/>
        <scheme val="minor"/>
      </font>
      <numFmt numFmtId="167" formatCode="#,##0.00\ &quot;zł&quot;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C00000"/>
        <name val="Tahoma"/>
        <family val="2"/>
        <scheme val="major"/>
      </font>
      <fill>
        <patternFill patternType="solid">
          <fgColor indexed="64"/>
          <bgColor theme="0" tint="-4.9989318521683403E-2"/>
        </patternFill>
      </fill>
    </dxf>
    <dxf>
      <font>
        <name val="Century Gothic"/>
        <scheme val="minor"/>
      </font>
      <numFmt numFmtId="167" formatCode="#,##0.00\ &quot;zł&quot;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7" formatCode="#,##0.00\ &quot;zł&quot;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24994659260841701"/>
        <name val="Century Gothic"/>
        <family val="1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C00000"/>
        <name val="Tahoma"/>
        <family val="2"/>
        <scheme val="major"/>
      </font>
      <fill>
        <patternFill patternType="solid">
          <fgColor indexed="64"/>
          <bgColor theme="0"/>
        </patternFill>
      </fill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>
        <top style="double">
          <color theme="3" tint="9.9948118533890809E-2"/>
        </top>
      </border>
    </dxf>
    <dxf>
      <font>
        <b val="0"/>
        <i val="0"/>
        <color theme="4"/>
      </font>
      <fill>
        <patternFill patternType="solid">
          <fgColor theme="1"/>
          <bgColor theme="2" tint="-9.9948118533890809E-2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TableStyleMedium2" defaultPivotStyle="PivotStyleLight16">
    <tableStyle name="Tabela Budżet osobisty" pivot="0" count="3" xr9:uid="{00000000-0011-0000-FFFF-FFFF00000000}">
      <tableStyleElement type="wholeTable" dxfId="24"/>
      <tableStyleElement type="headerRow" dxfId="23"/>
      <tableStyleElement type="totalRow" dxfId="22"/>
    </tableStyle>
  </tableStyles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1220415477837"/>
          <c:y val="0.19933717294131384"/>
          <c:w val="0.77479386099288527"/>
          <c:h val="0.64091170605289205"/>
        </c:manualLayout>
      </c:layout>
      <c:doughnutChart>
        <c:varyColors val="1"/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Przychód</c:v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'Bieżący miesiąc'!$F$6</c:f>
              <c:numCache>
                <c:formatCode>#\ ##0\ "zł"</c:formatCode>
                <c:ptCount val="1"/>
                <c:pt idx="0">
                  <c:v>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Wydatki</c:v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'Bieżący miesiąc'!$F$9</c:f>
              <c:numCache>
                <c:formatCode>#\ ##0\ "zł"</c:formatCode>
                <c:ptCount val="1"/>
                <c:pt idx="0">
                  <c:v>3537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394988504"/>
        <c:axId val="394988896"/>
      </c:barChart>
      <c:catAx>
        <c:axId val="394988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4988896"/>
        <c:crosses val="autoZero"/>
        <c:auto val="1"/>
        <c:lblAlgn val="ctr"/>
        <c:lblOffset val="100"/>
        <c:noMultiLvlLbl val="0"/>
      </c:catAx>
      <c:valAx>
        <c:axId val="394988896"/>
        <c:scaling>
          <c:orientation val="minMax"/>
        </c:scaling>
        <c:delete val="0"/>
        <c:axPos val="l"/>
        <c:numFmt formatCode="#\ ##0\ &quot;zł&quot;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4988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81840413974934"/>
          <c:y val="0.89169339188382579"/>
          <c:w val="0.77258841220149943"/>
          <c:h val="6.6542893695824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'Bieżący miesiąc'!$C$26</c:f>
              <c:strCache>
                <c:ptCount val="1"/>
                <c:pt idx="0">
                  <c:v>KWOTA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shade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D91-D04F-B613-A2AA691E64E7}"/>
              </c:ext>
            </c:extLst>
          </c:dPt>
          <c:dPt>
            <c:idx val="1"/>
            <c:bubble3D val="0"/>
            <c:spPr>
              <a:solidFill>
                <a:schemeClr val="accent3">
                  <a:shade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D91-D04F-B613-A2AA691E64E7}"/>
              </c:ext>
            </c:extLst>
          </c:dPt>
          <c:dPt>
            <c:idx val="2"/>
            <c:bubble3D val="0"/>
            <c:spPr>
              <a:solidFill>
                <a:schemeClr val="accent3">
                  <a:shade val="9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D91-D04F-B613-A2AA691E64E7}"/>
              </c:ext>
            </c:extLst>
          </c:dPt>
          <c:dPt>
            <c:idx val="3"/>
            <c:bubble3D val="0"/>
            <c:spPr>
              <a:solidFill>
                <a:schemeClr val="accent3">
                  <a:tint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D91-D04F-B613-A2AA691E64E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'Bieżący miesiąc'!$B$27:$B$30</c:f>
              <c:strCache>
                <c:ptCount val="4"/>
                <c:pt idx="0">
                  <c:v>Życie</c:v>
                </c:pt>
                <c:pt idx="1">
                  <c:v>Duże wydatki</c:v>
                </c:pt>
                <c:pt idx="2">
                  <c:v>Bezpieczeństwo</c:v>
                </c:pt>
                <c:pt idx="3">
                  <c:v>Przyjemności</c:v>
                </c:pt>
              </c:strCache>
            </c:strRef>
          </c:cat>
          <c:val>
            <c:numRef>
              <c:f>'Bieżący miesiąc'!$C$27:$C$30</c:f>
              <c:numCache>
                <c:formatCode>#\ ##0.00\ "zł"</c:formatCode>
                <c:ptCount val="4"/>
                <c:pt idx="0">
                  <c:v>2250</c:v>
                </c:pt>
                <c:pt idx="1">
                  <c:v>375</c:v>
                </c:pt>
                <c:pt idx="2">
                  <c:v>750</c:v>
                </c:pt>
                <c:pt idx="3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8-9747-A040-3F608633321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doughnutChart>
        <c:varyColors val="1"/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'Bieżący miesiąc'!$K$28</c:f>
              <c:strCache>
                <c:ptCount val="1"/>
                <c:pt idx="0">
                  <c:v>KWOTA</c:v>
                </c:pt>
              </c:strCache>
            </c:strRef>
          </c:tx>
          <c:dPt>
            <c:idx val="0"/>
            <c:bubble3D val="0"/>
            <c:spPr>
              <a:solidFill>
                <a:schemeClr val="accent4">
                  <a:shade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684-4346-ABB6-726700055DA4}"/>
              </c:ext>
            </c:extLst>
          </c:dPt>
          <c:dPt>
            <c:idx val="1"/>
            <c:bubble3D val="0"/>
            <c:spPr>
              <a:solidFill>
                <a:schemeClr val="accent4">
                  <a:shade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684-4346-ABB6-726700055DA4}"/>
              </c:ext>
            </c:extLst>
          </c:dPt>
          <c:dPt>
            <c:idx val="2"/>
            <c:bubble3D val="0"/>
            <c:spPr>
              <a:solidFill>
                <a:schemeClr val="accent4">
                  <a:shade val="9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684-4346-ABB6-726700055DA4}"/>
              </c:ext>
            </c:extLst>
          </c:dPt>
          <c:dPt>
            <c:idx val="3"/>
            <c:bubble3D val="0"/>
            <c:spPr>
              <a:solidFill>
                <a:schemeClr val="accent4">
                  <a:tint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684-4346-ABB6-726700055DA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'Bieżący miesiąc'!$J$29:$J$32</c:f>
              <c:strCache>
                <c:ptCount val="4"/>
                <c:pt idx="0">
                  <c:v>Życie</c:v>
                </c:pt>
                <c:pt idx="1">
                  <c:v>Duże wydatki</c:v>
                </c:pt>
                <c:pt idx="2">
                  <c:v>Bezpieczeństwo</c:v>
                </c:pt>
                <c:pt idx="3">
                  <c:v>Przyjemności</c:v>
                </c:pt>
              </c:strCache>
            </c:strRef>
          </c:cat>
          <c:val>
            <c:numRef>
              <c:f>'Bieżący miesiąc'!$K$29:$K$32</c:f>
              <c:numCache>
                <c:formatCode>#\ ##0.00\ "zł"</c:formatCode>
                <c:ptCount val="4"/>
                <c:pt idx="0">
                  <c:v>-176</c:v>
                </c:pt>
                <c:pt idx="1">
                  <c:v>-75</c:v>
                </c:pt>
                <c:pt idx="2">
                  <c:v>560</c:v>
                </c:pt>
                <c:pt idx="3">
                  <c:v>-96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8-7E4C-9073-9F0B47D6929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129887</xdr:rowOff>
    </xdr:from>
    <xdr:to>
      <xdr:col>3</xdr:col>
      <xdr:colOff>358677</xdr:colOff>
      <xdr:row>17</xdr:row>
      <xdr:rowOff>20289</xdr:rowOff>
    </xdr:to>
    <xdr:graphicFrame macro="">
      <xdr:nvGraphicFramePr>
        <xdr:cNvPr id="4" name="wykres_procentowy_przychodu" descr="Wykresu pierścieniowy przedstawiający procent przychodu." title="Wykres procentów przychodu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679</xdr:colOff>
      <xdr:row>1</xdr:row>
      <xdr:rowOff>67862</xdr:rowOff>
    </xdr:from>
    <xdr:to>
      <xdr:col>11</xdr:col>
      <xdr:colOff>329618</xdr:colOff>
      <xdr:row>16</xdr:row>
      <xdr:rowOff>288766</xdr:rowOff>
    </xdr:to>
    <xdr:graphicFrame macro="">
      <xdr:nvGraphicFramePr>
        <xdr:cNvPr id="2" name="wykres_przychód_wydatki" descr="Wykres kolumnowy słupkowy przedstawiający przychód i wydatki." title="Przychód i wydatk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285411</xdr:colOff>
      <xdr:row>30</xdr:row>
      <xdr:rowOff>135803</xdr:rowOff>
    </xdr:from>
    <xdr:to>
      <xdr:col>3</xdr:col>
      <xdr:colOff>41571</xdr:colOff>
      <xdr:row>38</xdr:row>
      <xdr:rowOff>127504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4CD11DA6-CD20-534F-B09D-0D7E56390C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33</xdr:row>
      <xdr:rowOff>0</xdr:rowOff>
    </xdr:from>
    <xdr:to>
      <xdr:col>12</xdr:col>
      <xdr:colOff>568960</xdr:colOff>
      <xdr:row>41</xdr:row>
      <xdr:rowOff>40640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A66D5A53-FD02-2345-8E85-004CCB1A03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88607</xdr:colOff>
      <xdr:row>32</xdr:row>
      <xdr:rowOff>307074</xdr:rowOff>
    </xdr:from>
    <xdr:to>
      <xdr:col>11</xdr:col>
      <xdr:colOff>252588</xdr:colOff>
      <xdr:row>39</xdr:row>
      <xdr:rowOff>223819</xdr:rowOff>
    </xdr:to>
    <xdr:graphicFrame macro="">
      <xdr:nvGraphicFramePr>
        <xdr:cNvPr id="10" name="Wykres 9">
          <a:extLst>
            <a:ext uri="{FF2B5EF4-FFF2-40B4-BE49-F238E27FC236}">
              <a16:creationId xmlns:a16="http://schemas.microsoft.com/office/drawing/2014/main" id="{56E116E2-EF82-2944-8CA9-F40EE5FC7E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29084</xdr:colOff>
      <xdr:row>2</xdr:row>
      <xdr:rowOff>58167</xdr:rowOff>
    </xdr:from>
    <xdr:to>
      <xdr:col>4</xdr:col>
      <xdr:colOff>1390454</xdr:colOff>
      <xdr:row>11</xdr:row>
      <xdr:rowOff>9695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5AC1BA68-FFD4-914C-8C8D-1D6BAD97D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68397" y="368396"/>
          <a:ext cx="5142286" cy="234610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zychód_miesięczny" displayName="Przychód_miesięczny" ref="B20:C23" totalsRowShown="0" headerRowDxfId="14" dataDxfId="13">
  <autoFilter ref="B20:C23" xr:uid="{00000000-0009-0000-0100-000001000000}"/>
  <tableColumns count="2">
    <tableColumn id="1" xr3:uid="{00000000-0010-0000-0000-000001000000}" name="POZYCJA" dataDxfId="16"/>
    <tableColumn id="2" xr3:uid="{00000000-0010-0000-0000-000002000000}" name="KWOTA" dataDxfId="15"/>
  </tableColumns>
  <tableStyleInfo name="Tabela Budżet osobisty" showFirstColumn="0" showLastColumn="0" showRowStripes="1" showColumnStripes="0"/>
  <extLst>
    <ext xmlns:x14="http://schemas.microsoft.com/office/spreadsheetml/2009/9/main" uri="{504A1905-F514-4f6f-8877-14C23A59335A}">
      <x14:table altText="Przychód miesięczny" altTextSummary="Wprowadź źródła przychodu miesięcznego i ich kwot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Wydatki_miesięczne" displayName="Wydatki_miesięczne" ref="E20:G44" totalsRowShown="0" headerRowDxfId="21" dataDxfId="20">
  <autoFilter ref="E20:G44" xr:uid="{00000000-0009-0000-0100-000002000000}"/>
  <tableColumns count="3">
    <tableColumn id="1" xr3:uid="{00000000-0010-0000-0100-000001000000}" name="POZYCJA" dataDxfId="19"/>
    <tableColumn id="4" xr3:uid="{8917B710-E27F-CB4A-83EB-B8D168F97E9C}" name="BUDŻET" dataDxfId="18"/>
    <tableColumn id="3" xr3:uid="{00000000-0010-0000-0100-000003000000}" name="KWOTA" dataDxfId="17"/>
  </tableColumns>
  <tableStyleInfo name="Tabela Budżet osobisty" showFirstColumn="0" showLastColumn="0" showRowStripes="1" showColumnStripes="0"/>
  <extLst>
    <ext xmlns:x14="http://schemas.microsoft.com/office/spreadsheetml/2009/9/main" uri="{504A1905-F514-4f6f-8877-14C23A59335A}">
      <x14:table altText="Wydatki miesięczne" altTextSummary="Wprowadź pozycje miesięcznych wydatków, termin ich zapłaty i kwoty na miesiąc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109B122-FA99-EA4F-B466-103F2771B249}" name="Przychód_miesięczny5" displayName="Przychód_miesięczny5" ref="B26:C30" totalsRowShown="0" headerRowDxfId="10" dataDxfId="9">
  <autoFilter ref="B26:C30" xr:uid="{8109B122-FA99-EA4F-B466-103F2771B249}"/>
  <tableColumns count="2">
    <tableColumn id="1" xr3:uid="{B842422B-4F2A-EE4B-84A5-DCA5CCC3A5EC}" name="POZYCJA" dataDxfId="12"/>
    <tableColumn id="2" xr3:uid="{3B271BA7-9A6F-D24A-A595-21C31061E992}" name="KWOTA" dataDxfId="11"/>
  </tableColumns>
  <tableStyleInfo name="Tabela Budżet osobisty" showFirstColumn="0" showLastColumn="0" showRowStripes="1" showColumnStripes="0"/>
  <extLst>
    <ext xmlns:x14="http://schemas.microsoft.com/office/spreadsheetml/2009/9/main" uri="{504A1905-F514-4f6f-8877-14C23A59335A}">
      <x14:table altText="Przychód miesięczny" altTextSummary="Wprowadź źródła przychodu miesięcznego i ich kwoty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768CE96-E17F-D940-8D95-C4950294E907}" name="Przychód_miesięczny56" displayName="Przychód_miesięczny56" ref="J21:K25" totalsRowShown="0" headerRowDxfId="6" dataDxfId="5">
  <autoFilter ref="J21:K25" xr:uid="{C768CE96-E17F-D940-8D95-C4950294E907}"/>
  <tableColumns count="2">
    <tableColumn id="1" xr3:uid="{3A7B1F15-27CC-F54F-A1A9-0A94E3220B84}" name="POZYCJA" dataDxfId="8"/>
    <tableColumn id="2" xr3:uid="{9FCC2FA7-2A0B-CE4A-95AE-DFFC8CA1E095}" name="KWOTA" dataDxfId="7">
      <calculatedColumnFormula>SUMIF(F:F,K21,G:G)</calculatedColumnFormula>
    </tableColumn>
  </tableColumns>
  <tableStyleInfo name="Tabela Budżet osobisty" showFirstColumn="0" showLastColumn="0" showRowStripes="1" showColumnStripes="0"/>
  <extLst>
    <ext xmlns:x14="http://schemas.microsoft.com/office/spreadsheetml/2009/9/main" uri="{504A1905-F514-4f6f-8877-14C23A59335A}">
      <x14:table altText="Przychód miesięczny" altTextSummary="Wprowadź źródła przychodu miesięcznego i ich kwoty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3A3A1DD-E4FF-A341-A942-323AA363105B}" name="Przychód_miesięczny567" displayName="Przychód_miesięczny567" ref="J28:K32" totalsRowShown="0" headerRowDxfId="2" dataDxfId="1">
  <autoFilter ref="J28:K32" xr:uid="{13A3A1DD-E4FF-A341-A942-323AA363105B}"/>
  <tableColumns count="2">
    <tableColumn id="1" xr3:uid="{9C8A0C8C-5188-FE43-B07B-98B353A3AB55}" name="POZYCJA" dataDxfId="4"/>
    <tableColumn id="2" xr3:uid="{32096A53-4BC3-4B46-8C92-2ACA8B899BF6}" name="KWOTA" dataDxfId="3">
      <calculatedColumnFormula>C27-K22</calculatedColumnFormula>
    </tableColumn>
  </tableColumns>
  <tableStyleInfo name="Tabela Budżet osobisty" showFirstColumn="0" showLastColumn="0" showRowStripes="1" showColumnStripes="0"/>
  <extLst>
    <ext xmlns:x14="http://schemas.microsoft.com/office/spreadsheetml/2009/9/main" uri="{504A1905-F514-4f6f-8877-14C23A59335A}">
      <x14:table altText="Przychód miesięczny" altTextSummary="Wprowadź źródła przychodu miesięcznego i ich kwoty.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249977111117893"/>
    <pageSetUpPr fitToPage="1"/>
  </sheetPr>
  <dimension ref="A1:L44"/>
  <sheetViews>
    <sheetView showGridLines="0" tabSelected="1" topLeftCell="A31" zoomScale="131" zoomScaleNormal="131" workbookViewId="0">
      <selection activeCell="J34" sqref="J34"/>
    </sheetView>
  </sheetViews>
  <sheetFormatPr baseColWidth="10" defaultColWidth="9.1640625" defaultRowHeight="27.75" customHeight="1" x14ac:dyDescent="0.15"/>
  <cols>
    <col min="1" max="1" width="4.5" style="5" customWidth="1"/>
    <col min="2" max="2" width="25.5" style="5" customWidth="1"/>
    <col min="3" max="3" width="17.6640625" style="13" customWidth="1"/>
    <col min="4" max="4" width="6.5" style="5" customWidth="1"/>
    <col min="5" max="5" width="30.5" style="5" customWidth="1"/>
    <col min="6" max="6" width="22.1640625" style="5" customWidth="1"/>
    <col min="7" max="7" width="17.33203125" style="13" customWidth="1"/>
    <col min="8" max="8" width="6.5" style="13" customWidth="1"/>
    <col min="9" max="9" width="6.5" style="5" customWidth="1"/>
    <col min="10" max="10" width="16" style="12" customWidth="1"/>
    <col min="11" max="11" width="16.5" style="13" customWidth="1"/>
    <col min="12" max="12" width="4.5" style="5" customWidth="1"/>
    <col min="13" max="16384" width="9.1640625" style="5"/>
  </cols>
  <sheetData>
    <row r="1" spans="1:12" s="2" customFormat="1" ht="5.25" customHeight="1" x14ac:dyDescent="0.15">
      <c r="H1" s="24"/>
    </row>
    <row r="2" spans="1:12" s="3" customFormat="1" ht="19" customHeight="1" x14ac:dyDescent="0.15">
      <c r="B2" s="3" t="s">
        <v>13</v>
      </c>
      <c r="L2" s="3" t="s">
        <v>11</v>
      </c>
    </row>
    <row r="3" spans="1:12" s="2" customFormat="1" ht="33" customHeight="1" x14ac:dyDescent="0.2">
      <c r="B3" s="6"/>
      <c r="F3" s="22" t="s">
        <v>8</v>
      </c>
      <c r="H3" s="24"/>
    </row>
    <row r="4" spans="1:12" s="2" customFormat="1" ht="18.75" customHeight="1" x14ac:dyDescent="0.15">
      <c r="E4" s="7"/>
      <c r="F4" s="18" t="s">
        <v>9</v>
      </c>
      <c r="H4" s="24"/>
    </row>
    <row r="5" spans="1:12" s="2" customFormat="1" ht="3.75" customHeight="1" x14ac:dyDescent="0.15">
      <c r="E5" s="7"/>
      <c r="F5" s="8"/>
      <c r="H5" s="24"/>
    </row>
    <row r="6" spans="1:12" s="2" customFormat="1" ht="46.5" customHeight="1" x14ac:dyDescent="0.15">
      <c r="E6" s="7"/>
      <c r="F6" s="19">
        <f>SUM(Przychód_miesięczny[KWOTA])</f>
        <v>3750</v>
      </c>
      <c r="H6" s="24"/>
      <c r="I6" s="7"/>
      <c r="J6" s="9"/>
    </row>
    <row r="7" spans="1:12" s="2" customFormat="1" ht="18.75" customHeight="1" x14ac:dyDescent="0.15">
      <c r="F7" s="18" t="s">
        <v>10</v>
      </c>
      <c r="H7" s="24"/>
      <c r="I7" s="7"/>
      <c r="J7" s="9"/>
    </row>
    <row r="8" spans="1:12" s="2" customFormat="1" ht="3.75" customHeight="1" x14ac:dyDescent="0.15">
      <c r="F8" s="8"/>
      <c r="H8" s="24"/>
      <c r="I8" s="7"/>
      <c r="J8" s="9"/>
    </row>
    <row r="9" spans="1:12" s="2" customFormat="1" ht="46.5" customHeight="1" x14ac:dyDescent="0.15">
      <c r="E9" s="4"/>
      <c r="F9" s="19">
        <f>SUM(Wydatki_miesięczne[KWOTA])</f>
        <v>3537</v>
      </c>
      <c r="H9" s="24"/>
    </row>
    <row r="10" spans="1:12" s="2" customFormat="1" ht="18.75" customHeight="1" x14ac:dyDescent="0.15">
      <c r="A10" s="4"/>
      <c r="E10" s="4"/>
      <c r="F10" s="18" t="s">
        <v>33</v>
      </c>
      <c r="H10" s="24"/>
    </row>
    <row r="11" spans="1:12" s="2" customFormat="1" ht="3.75" customHeight="1" x14ac:dyDescent="0.15">
      <c r="A11" s="4"/>
      <c r="E11" s="4"/>
      <c r="F11" s="8"/>
      <c r="H11" s="24"/>
    </row>
    <row r="12" spans="1:12" s="2" customFormat="1" ht="46" customHeight="1" x14ac:dyDescent="0.2">
      <c r="A12" s="4"/>
      <c r="B12" s="14" t="s">
        <v>36</v>
      </c>
      <c r="E12" s="4"/>
      <c r="F12" s="19">
        <f>Łączny_przychód_miesięczny-Łączne_wydatki_miesięczne</f>
        <v>213</v>
      </c>
      <c r="H12" s="24"/>
    </row>
    <row r="13" spans="1:12" s="2" customFormat="1" ht="18.75" customHeight="1" x14ac:dyDescent="0.15">
      <c r="A13" s="4"/>
      <c r="B13" s="2" t="s">
        <v>17</v>
      </c>
      <c r="E13" s="4"/>
      <c r="F13" s="20"/>
      <c r="H13" s="24"/>
    </row>
    <row r="14" spans="1:12" s="2" customFormat="1" ht="19" customHeight="1" x14ac:dyDescent="0.15">
      <c r="A14" s="4"/>
      <c r="B14" s="2" t="s">
        <v>18</v>
      </c>
      <c r="E14" s="4"/>
      <c r="F14" s="8"/>
      <c r="H14" s="24"/>
    </row>
    <row r="15" spans="1:12" s="2" customFormat="1" ht="18" customHeight="1" x14ac:dyDescent="0.15">
      <c r="A15" s="4"/>
      <c r="B15" s="25" t="s">
        <v>35</v>
      </c>
      <c r="C15" s="25"/>
      <c r="D15" s="25"/>
      <c r="E15" s="25"/>
      <c r="F15" s="19"/>
      <c r="H15" s="24"/>
    </row>
    <row r="16" spans="1:12" s="21" customFormat="1" ht="18" customHeight="1" x14ac:dyDescent="0.15">
      <c r="A16" s="4"/>
      <c r="B16" s="21" t="s">
        <v>38</v>
      </c>
      <c r="F16" s="19"/>
      <c r="H16" s="24"/>
    </row>
    <row r="17" spans="1:12" s="2" customFormat="1" ht="28" customHeight="1" x14ac:dyDescent="0.15">
      <c r="A17" s="4"/>
      <c r="E17" s="4"/>
      <c r="H17" s="24"/>
    </row>
    <row r="18" spans="1:12" s="24" customFormat="1" ht="28" customHeight="1" x14ac:dyDescent="0.15">
      <c r="A18" s="43" t="s">
        <v>43</v>
      </c>
      <c r="B18" s="42"/>
      <c r="C18" s="42"/>
      <c r="E18" s="43" t="s">
        <v>44</v>
      </c>
      <c r="F18" s="42"/>
      <c r="G18" s="42"/>
      <c r="I18" s="44" t="s">
        <v>45</v>
      </c>
      <c r="J18" s="44"/>
      <c r="K18" s="44"/>
      <c r="L18" s="44"/>
    </row>
    <row r="19" spans="1:12" s="2" customFormat="1" ht="31.5" customHeight="1" x14ac:dyDescent="0.2">
      <c r="A19" s="26"/>
      <c r="B19" s="27" t="s">
        <v>20</v>
      </c>
      <c r="C19" s="28"/>
      <c r="D19" s="10"/>
      <c r="E19" s="14" t="s">
        <v>22</v>
      </c>
      <c r="F19" s="14"/>
      <c r="G19" s="6"/>
      <c r="H19" s="6"/>
      <c r="I19" s="37"/>
      <c r="J19" s="27"/>
      <c r="K19" s="28"/>
      <c r="L19" s="26"/>
    </row>
    <row r="20" spans="1:12" s="2" customFormat="1" ht="18.75" customHeight="1" x14ac:dyDescent="0.2">
      <c r="A20" s="26"/>
      <c r="B20" s="29" t="s">
        <v>0</v>
      </c>
      <c r="C20" s="29" t="s">
        <v>4</v>
      </c>
      <c r="E20" s="17" t="s">
        <v>0</v>
      </c>
      <c r="F20" s="17" t="s">
        <v>19</v>
      </c>
      <c r="G20" s="17" t="s">
        <v>4</v>
      </c>
      <c r="H20" s="17"/>
      <c r="I20" s="26"/>
      <c r="J20" s="27" t="s">
        <v>41</v>
      </c>
      <c r="K20" s="36"/>
      <c r="L20" s="26"/>
    </row>
    <row r="21" spans="1:12" ht="28" customHeight="1" x14ac:dyDescent="0.15">
      <c r="A21" s="26"/>
      <c r="B21" s="26" t="s">
        <v>1</v>
      </c>
      <c r="C21" s="30">
        <v>2500</v>
      </c>
      <c r="D21" s="2"/>
      <c r="E21" s="2" t="s">
        <v>5</v>
      </c>
      <c r="F21" s="2" t="s">
        <v>14</v>
      </c>
      <c r="G21" s="11">
        <v>765</v>
      </c>
      <c r="H21" s="11"/>
      <c r="I21" s="26"/>
      <c r="J21" s="29" t="s">
        <v>0</v>
      </c>
      <c r="K21" s="29" t="s">
        <v>4</v>
      </c>
      <c r="L21" s="26"/>
    </row>
    <row r="22" spans="1:12" ht="28" customHeight="1" x14ac:dyDescent="0.15">
      <c r="A22" s="26"/>
      <c r="B22" s="26" t="s">
        <v>2</v>
      </c>
      <c r="C22" s="30">
        <v>1000</v>
      </c>
      <c r="D22" s="2"/>
      <c r="E22" s="2" t="s">
        <v>6</v>
      </c>
      <c r="F22" s="23" t="s">
        <v>14</v>
      </c>
      <c r="G22" s="11">
        <v>56</v>
      </c>
      <c r="H22" s="11"/>
      <c r="I22" s="26"/>
      <c r="J22" s="26" t="s">
        <v>14</v>
      </c>
      <c r="K22" s="38">
        <f>SUMIF(F:F,J22,G:G)</f>
        <v>2426</v>
      </c>
      <c r="L22" s="26"/>
    </row>
    <row r="23" spans="1:12" ht="28" customHeight="1" x14ac:dyDescent="0.15">
      <c r="A23" s="26"/>
      <c r="B23" s="26" t="s">
        <v>3</v>
      </c>
      <c r="C23" s="30">
        <v>250</v>
      </c>
      <c r="D23" s="2"/>
      <c r="E23" s="2" t="s">
        <v>7</v>
      </c>
      <c r="F23" s="23" t="s">
        <v>14</v>
      </c>
      <c r="G23" s="11">
        <v>54</v>
      </c>
      <c r="H23" s="11"/>
      <c r="I23" s="26"/>
      <c r="J23" s="26" t="s">
        <v>15</v>
      </c>
      <c r="K23" s="39">
        <f>SUMIF(F:F,J23,G:G)</f>
        <v>450</v>
      </c>
      <c r="L23" s="26"/>
    </row>
    <row r="24" spans="1:12" ht="28" customHeight="1" x14ac:dyDescent="0.15">
      <c r="A24" s="26"/>
      <c r="B24" s="26"/>
      <c r="C24" s="30"/>
      <c r="D24" s="2"/>
      <c r="E24" s="2" t="s">
        <v>40</v>
      </c>
      <c r="F24" s="23" t="s">
        <v>14</v>
      </c>
      <c r="G24" s="11">
        <v>45</v>
      </c>
      <c r="H24" s="11"/>
      <c r="I24" s="26"/>
      <c r="J24" s="26" t="s">
        <v>39</v>
      </c>
      <c r="K24" s="39">
        <f>SUMIF(F:F,J24,G:G)</f>
        <v>190</v>
      </c>
      <c r="L24" s="26"/>
    </row>
    <row r="25" spans="1:12" ht="28" customHeight="1" x14ac:dyDescent="0.2">
      <c r="A25" s="26"/>
      <c r="B25" s="27" t="s">
        <v>21</v>
      </c>
      <c r="C25" s="30"/>
      <c r="D25" s="2"/>
      <c r="E25" s="2" t="s">
        <v>23</v>
      </c>
      <c r="F25" s="23" t="s">
        <v>14</v>
      </c>
      <c r="G25" s="11">
        <v>124</v>
      </c>
      <c r="H25" s="11"/>
      <c r="I25" s="26"/>
      <c r="J25" s="31" t="s">
        <v>16</v>
      </c>
      <c r="K25" s="39">
        <f>SUMIF(F:F,J25,G:G)</f>
        <v>471</v>
      </c>
      <c r="L25" s="26"/>
    </row>
    <row r="26" spans="1:12" ht="28" customHeight="1" x14ac:dyDescent="0.15">
      <c r="A26" s="26"/>
      <c r="B26" s="29" t="s">
        <v>0</v>
      </c>
      <c r="C26" s="29" t="s">
        <v>4</v>
      </c>
      <c r="D26" s="2"/>
      <c r="E26" s="2" t="s">
        <v>24</v>
      </c>
      <c r="F26" s="23" t="s">
        <v>14</v>
      </c>
      <c r="G26" s="11">
        <v>560</v>
      </c>
      <c r="H26" s="11"/>
      <c r="I26" s="26"/>
      <c r="J26" s="40"/>
      <c r="K26" s="36"/>
      <c r="L26" s="26"/>
    </row>
    <row r="27" spans="1:12" ht="28" customHeight="1" x14ac:dyDescent="0.2">
      <c r="A27" s="26"/>
      <c r="B27" s="26" t="s">
        <v>14</v>
      </c>
      <c r="C27" s="30">
        <f>60%*Łączny_przychód_miesięczny</f>
        <v>2250</v>
      </c>
      <c r="D27" s="2"/>
      <c r="E27" s="2" t="s">
        <v>25</v>
      </c>
      <c r="F27" s="23" t="s">
        <v>14</v>
      </c>
      <c r="G27" s="11">
        <v>340</v>
      </c>
      <c r="H27" s="11"/>
      <c r="I27" s="26"/>
      <c r="J27" s="27" t="s">
        <v>42</v>
      </c>
      <c r="K27" s="36"/>
      <c r="L27" s="26"/>
    </row>
    <row r="28" spans="1:12" ht="28" customHeight="1" x14ac:dyDescent="0.15">
      <c r="A28" s="26"/>
      <c r="B28" s="26" t="s">
        <v>15</v>
      </c>
      <c r="C28" s="30">
        <f>10%*Łączny_przychód_miesięczny</f>
        <v>375</v>
      </c>
      <c r="D28" s="2"/>
      <c r="E28" s="2" t="s">
        <v>26</v>
      </c>
      <c r="F28" s="23" t="s">
        <v>16</v>
      </c>
      <c r="G28" s="11">
        <v>200</v>
      </c>
      <c r="H28" s="11"/>
      <c r="I28" s="26"/>
      <c r="J28" s="29" t="s">
        <v>0</v>
      </c>
      <c r="K28" s="29" t="s">
        <v>4</v>
      </c>
      <c r="L28" s="26"/>
    </row>
    <row r="29" spans="1:12" ht="28" customHeight="1" x14ac:dyDescent="0.15">
      <c r="A29" s="26"/>
      <c r="B29" s="26" t="s">
        <v>39</v>
      </c>
      <c r="C29" s="30">
        <f>20%*Łączny_przychód_miesięczny</f>
        <v>750</v>
      </c>
      <c r="D29" s="2"/>
      <c r="E29" s="2" t="s">
        <v>27</v>
      </c>
      <c r="F29" s="23" t="s">
        <v>14</v>
      </c>
      <c r="G29" s="11">
        <v>250</v>
      </c>
      <c r="H29" s="11"/>
      <c r="I29" s="26"/>
      <c r="J29" s="26" t="s">
        <v>14</v>
      </c>
      <c r="K29" s="41">
        <f>C27-K22</f>
        <v>-176</v>
      </c>
      <c r="L29" s="26"/>
    </row>
    <row r="30" spans="1:12" ht="28" customHeight="1" x14ac:dyDescent="0.15">
      <c r="A30" s="26"/>
      <c r="B30" s="31" t="s">
        <v>16</v>
      </c>
      <c r="C30" s="32">
        <f>10%*Łączny_przychód_miesięczny</f>
        <v>375</v>
      </c>
      <c r="D30" s="2"/>
      <c r="E30" s="2" t="s">
        <v>37</v>
      </c>
      <c r="F30" s="23" t="s">
        <v>16</v>
      </c>
      <c r="G30" s="11">
        <v>78</v>
      </c>
      <c r="H30" s="11"/>
      <c r="I30" s="26"/>
      <c r="J30" s="26" t="s">
        <v>15</v>
      </c>
      <c r="K30" s="41">
        <f>C28-K23</f>
        <v>-75</v>
      </c>
      <c r="L30" s="26"/>
    </row>
    <row r="31" spans="1:12" ht="28" customHeight="1" x14ac:dyDescent="0.15">
      <c r="A31" s="26"/>
      <c r="B31" s="33"/>
      <c r="C31" s="34"/>
      <c r="D31" s="2"/>
      <c r="E31" s="2" t="s">
        <v>28</v>
      </c>
      <c r="F31" s="23" t="s">
        <v>16</v>
      </c>
      <c r="G31" s="11">
        <v>34</v>
      </c>
      <c r="H31" s="11"/>
      <c r="I31" s="26"/>
      <c r="J31" s="26" t="s">
        <v>39</v>
      </c>
      <c r="K31" s="41">
        <f>C29-K24</f>
        <v>560</v>
      </c>
      <c r="L31" s="26"/>
    </row>
    <row r="32" spans="1:12" ht="28" customHeight="1" x14ac:dyDescent="0.15">
      <c r="A32" s="26"/>
      <c r="B32" s="35"/>
      <c r="C32" s="36"/>
      <c r="D32" s="2"/>
      <c r="E32" s="2" t="s">
        <v>29</v>
      </c>
      <c r="F32" s="23" t="s">
        <v>14</v>
      </c>
      <c r="G32" s="11">
        <v>98</v>
      </c>
      <c r="H32" s="11"/>
      <c r="I32" s="26"/>
      <c r="J32" s="31" t="s">
        <v>16</v>
      </c>
      <c r="K32" s="41">
        <f>C30-K25</f>
        <v>-96</v>
      </c>
      <c r="L32" s="26"/>
    </row>
    <row r="33" spans="1:12" ht="28" customHeight="1" x14ac:dyDescent="0.15">
      <c r="A33" s="26"/>
      <c r="B33" s="35"/>
      <c r="C33" s="36"/>
      <c r="D33" s="2"/>
      <c r="E33" s="2" t="s">
        <v>30</v>
      </c>
      <c r="F33" s="23" t="s">
        <v>14</v>
      </c>
      <c r="G33" s="11">
        <v>34</v>
      </c>
      <c r="H33" s="11"/>
      <c r="I33" s="26"/>
      <c r="J33" s="40"/>
      <c r="K33" s="36"/>
      <c r="L33" s="26"/>
    </row>
    <row r="34" spans="1:12" ht="27.75" customHeight="1" x14ac:dyDescent="0.15">
      <c r="A34" s="35"/>
      <c r="B34" s="35"/>
      <c r="C34" s="36"/>
      <c r="E34" s="15" t="s">
        <v>31</v>
      </c>
      <c r="F34" s="23" t="s">
        <v>16</v>
      </c>
      <c r="G34" s="16">
        <v>159</v>
      </c>
      <c r="H34" s="16"/>
      <c r="I34" s="35"/>
      <c r="J34" s="40"/>
      <c r="K34" s="36"/>
      <c r="L34" s="35"/>
    </row>
    <row r="35" spans="1:12" ht="27.75" customHeight="1" x14ac:dyDescent="0.15">
      <c r="A35" s="35"/>
      <c r="B35" s="35"/>
      <c r="C35" s="36"/>
      <c r="E35" s="15" t="s">
        <v>34</v>
      </c>
      <c r="F35" s="23" t="s">
        <v>39</v>
      </c>
      <c r="G35" s="16">
        <v>190</v>
      </c>
      <c r="H35" s="16"/>
      <c r="I35" s="35"/>
      <c r="J35" s="40"/>
      <c r="K35" s="36"/>
      <c r="L35" s="35"/>
    </row>
    <row r="36" spans="1:12" ht="27.75" customHeight="1" x14ac:dyDescent="0.15">
      <c r="A36" s="35"/>
      <c r="B36" s="35"/>
      <c r="C36" s="36"/>
      <c r="E36" s="15" t="s">
        <v>32</v>
      </c>
      <c r="F36" s="23" t="s">
        <v>15</v>
      </c>
      <c r="G36" s="16">
        <v>450</v>
      </c>
      <c r="H36" s="16"/>
      <c r="I36" s="35"/>
      <c r="J36" s="40"/>
      <c r="K36" s="36"/>
      <c r="L36" s="35"/>
    </row>
    <row r="37" spans="1:12" ht="27.75" customHeight="1" x14ac:dyDescent="0.15">
      <c r="A37" s="35"/>
      <c r="B37" s="35"/>
      <c r="C37" s="36"/>
      <c r="E37" s="15"/>
      <c r="F37" s="23" t="s">
        <v>14</v>
      </c>
      <c r="G37" s="16">
        <v>100</v>
      </c>
      <c r="H37" s="16"/>
      <c r="I37" s="35"/>
      <c r="J37" s="40"/>
      <c r="K37" s="36"/>
      <c r="L37" s="35"/>
    </row>
    <row r="38" spans="1:12" ht="27.75" customHeight="1" x14ac:dyDescent="0.15">
      <c r="A38" s="35"/>
      <c r="B38" s="35"/>
      <c r="C38" s="36"/>
      <c r="E38" s="15"/>
      <c r="F38" s="23" t="s">
        <v>14</v>
      </c>
      <c r="G38" s="16">
        <v>0</v>
      </c>
      <c r="H38" s="16"/>
      <c r="I38" s="35"/>
      <c r="J38" s="40"/>
      <c r="K38" s="36"/>
      <c r="L38" s="35"/>
    </row>
    <row r="39" spans="1:12" ht="27.75" customHeight="1" x14ac:dyDescent="0.15">
      <c r="A39" s="35"/>
      <c r="B39" s="35"/>
      <c r="C39" s="36"/>
      <c r="E39" s="15"/>
      <c r="F39" s="23" t="s">
        <v>14</v>
      </c>
      <c r="G39" s="16">
        <v>0</v>
      </c>
      <c r="H39" s="16"/>
      <c r="I39" s="35"/>
      <c r="J39" s="40"/>
      <c r="K39" s="36"/>
      <c r="L39" s="35"/>
    </row>
    <row r="40" spans="1:12" ht="27.75" customHeight="1" x14ac:dyDescent="0.15">
      <c r="A40" s="35"/>
      <c r="B40" s="35"/>
      <c r="C40" s="36"/>
      <c r="E40" s="15"/>
      <c r="F40" s="23" t="s">
        <v>14</v>
      </c>
      <c r="G40" s="16">
        <v>0</v>
      </c>
      <c r="H40" s="16"/>
      <c r="I40" s="35"/>
      <c r="J40" s="40"/>
      <c r="K40" s="36"/>
      <c r="L40" s="35"/>
    </row>
    <row r="41" spans="1:12" ht="27.75" customHeight="1" x14ac:dyDescent="0.15">
      <c r="A41" s="35"/>
      <c r="B41" s="35"/>
      <c r="C41" s="36"/>
      <c r="E41" s="15"/>
      <c r="F41" s="23" t="s">
        <v>14</v>
      </c>
      <c r="G41" s="16">
        <v>0</v>
      </c>
      <c r="H41" s="16"/>
      <c r="I41" s="35"/>
      <c r="J41" s="40"/>
      <c r="K41" s="36"/>
      <c r="L41" s="35"/>
    </row>
    <row r="42" spans="1:12" ht="27.75" customHeight="1" x14ac:dyDescent="0.15">
      <c r="A42" s="35"/>
      <c r="B42" s="35"/>
      <c r="C42" s="36"/>
      <c r="E42" s="15"/>
      <c r="F42" s="23" t="s">
        <v>14</v>
      </c>
      <c r="G42" s="16">
        <v>0</v>
      </c>
      <c r="H42" s="16"/>
      <c r="I42" s="35"/>
      <c r="J42" s="40"/>
      <c r="K42" s="36"/>
      <c r="L42" s="35"/>
    </row>
    <row r="43" spans="1:12" ht="27.75" customHeight="1" x14ac:dyDescent="0.15">
      <c r="A43" s="35"/>
      <c r="B43" s="35"/>
      <c r="C43" s="36"/>
      <c r="E43" s="15"/>
      <c r="F43" s="23" t="s">
        <v>14</v>
      </c>
      <c r="G43" s="16">
        <v>0</v>
      </c>
      <c r="H43" s="16"/>
      <c r="I43" s="35"/>
      <c r="J43" s="40"/>
      <c r="K43" s="36"/>
      <c r="L43" s="35"/>
    </row>
    <row r="44" spans="1:12" ht="27.75" customHeight="1" x14ac:dyDescent="0.15">
      <c r="E44" s="15"/>
      <c r="F44" s="2"/>
      <c r="G44" s="16"/>
      <c r="H44" s="16"/>
    </row>
  </sheetData>
  <sheetProtection selectLockedCells="1" selectUnlockedCells="1"/>
  <mergeCells count="4">
    <mergeCell ref="B15:E15"/>
    <mergeCell ref="A18:C18"/>
    <mergeCell ref="E18:G18"/>
    <mergeCell ref="I18:L18"/>
  </mergeCells>
  <phoneticPr fontId="8"/>
  <dataValidations count="1">
    <dataValidation type="list" allowBlank="1" showInputMessage="1" showErrorMessage="1" sqref="F20:F44" xr:uid="{C1C510E0-65A7-0E48-9BD3-B3D32AC8DCE6}">
      <formula1>$B$27:$B$30</formula1>
    </dataValidation>
  </dataValidations>
  <printOptions horizontalCentered="1"/>
  <pageMargins left="0.4" right="0.4" top="0.4" bottom="0.4" header="0.25" footer="0.25"/>
  <pageSetup paperSize="9" scale="48" fitToHeight="0" orientation="portrait" r:id="rId1"/>
  <headerFooter differentFirst="1">
    <oddFooter>&amp;CPage &amp;P of &amp;N</oddFooter>
  </headerFooter>
  <drawing r:id="rId2"/>
  <tableParts count="5">
    <tablePart r:id="rId3"/>
    <tablePart r:id="rId4"/>
    <tablePart r:id="rId5"/>
    <tablePart r:id="rId6"/>
    <tablePart r:id="rId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2D15DFE-C962-4CF1-8D0D-20743E51FAA7}">
            <xm:f>'Dane wykresu'!$B$6</xm:f>
            <x14:dxf>
              <font>
                <color theme="7" tint="-0.24994659260841701"/>
              </font>
            </x14:dxf>
          </x14:cfRule>
          <xm:sqref>F15:F16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249977111117893"/>
  </sheetPr>
  <dimension ref="B2:B6"/>
  <sheetViews>
    <sheetView zoomScale="125" zoomScaleNormal="125" workbookViewId="0"/>
  </sheetViews>
  <sheetFormatPr baseColWidth="10" defaultColWidth="8.83203125" defaultRowHeight="13" x14ac:dyDescent="0.15"/>
  <cols>
    <col min="1" max="1" width="1.6640625" customWidth="1"/>
  </cols>
  <sheetData>
    <row r="2" spans="2:2" x14ac:dyDescent="0.15">
      <c r="B2" t="s">
        <v>12</v>
      </c>
    </row>
    <row r="4" spans="2:2" x14ac:dyDescent="0.15">
      <c r="B4" s="1">
        <f>MIN(1-B5,1)</f>
        <v>5.6799999999999962E-2</v>
      </c>
    </row>
    <row r="5" spans="2:2" x14ac:dyDescent="0.15">
      <c r="B5" s="1">
        <f>MIN(Łączne_wydatki_miesięczne/Łączny_przychód_miesięczny,1)</f>
        <v>0.94320000000000004</v>
      </c>
    </row>
    <row r="6" spans="2:2" x14ac:dyDescent="0.15">
      <c r="B6" t="b">
        <f>(Łączne_wydatki_miesięczne/Łączny_przychód_miesięczny)&gt;1</f>
        <v>0</v>
      </c>
    </row>
  </sheetData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TM10000049</Template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Bieżący miesiąc</vt:lpstr>
      <vt:lpstr>Dane wykresu</vt:lpstr>
      <vt:lpstr>Łączne_oszczędności_miesięczne</vt:lpstr>
      <vt:lpstr>Łączne_wydatki_miesięczne</vt:lpstr>
      <vt:lpstr>Łączny_przychód_miesięczny</vt:lpstr>
      <vt:lpstr>'Bieżący miesiąc'!Tytuły_wydruku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Nawrocka</dc:creator>
  <cp:lastModifiedBy>Dominika Nawrocka</cp:lastModifiedBy>
  <cp:lastPrinted>2021-12-10T11:33:03Z</cp:lastPrinted>
  <dcterms:created xsi:type="dcterms:W3CDTF">2014-09-09T12:15:28Z</dcterms:created>
  <dcterms:modified xsi:type="dcterms:W3CDTF">2021-12-10T11:33:04Z</dcterms:modified>
</cp:coreProperties>
</file>